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ent\Dropbox\ESS\Clients\MSP\MSP Production and Tech\"/>
    </mc:Choice>
  </mc:AlternateContent>
  <xr:revisionPtr revIDLastSave="0" documentId="13_ncr:1_{AEB0CCFE-2BDE-4FB3-8EDB-4CCEF569045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Normal Conditions" sheetId="2" r:id="rId1"/>
    <sheet name="Concert Condition 5Mins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3" l="1"/>
  <c r="E34" i="3" s="1"/>
  <c r="E38" i="3" s="1"/>
  <c r="E39" i="3" s="1"/>
  <c r="E41" i="3" s="1"/>
  <c r="C43" i="3" s="1"/>
  <c r="C42" i="3" l="1"/>
  <c r="C45" i="3"/>
  <c r="E33" i="2"/>
  <c r="E34" i="2" s="1"/>
  <c r="F25" i="2" l="1"/>
  <c r="E38" i="2"/>
  <c r="E39" i="2" s="1"/>
  <c r="E41" i="2" s="1"/>
  <c r="F26" i="2" s="1"/>
  <c r="F28" i="2" l="1"/>
</calcChain>
</file>

<file path=xl/sharedStrings.xml><?xml version="1.0" encoding="utf-8"?>
<sst xmlns="http://schemas.openxmlformats.org/spreadsheetml/2006/main" count="106" uniqueCount="58">
  <si>
    <t>Location</t>
  </si>
  <si>
    <t>Exit Width</t>
  </si>
  <si>
    <t>1.0 Identify Your Exits</t>
  </si>
  <si>
    <t xml:space="preserve">What is the largest exit you have available </t>
  </si>
  <si>
    <t>The fire exit capacity check calculates on the basis of normal risk,</t>
  </si>
  <si>
    <t>with an egress rate of 82 people per M per min (flat exit routes</t>
  </si>
  <si>
    <t xml:space="preserve">well signed and clear fire lanes) Where specific risk exists based </t>
  </si>
  <si>
    <t>on floor plan etc. then you must discuss with H&amp;S</t>
  </si>
  <si>
    <t xml:space="preserve">Total Persons using exits available </t>
  </si>
  <si>
    <t>Total Persons using 5mm per person</t>
  </si>
  <si>
    <t>Total 1</t>
  </si>
  <si>
    <t>Total 2</t>
  </si>
  <si>
    <t>2.0 Identify Your Largest Exit</t>
  </si>
  <si>
    <t xml:space="preserve"> </t>
  </si>
  <si>
    <t>3.0 Exit Widths</t>
  </si>
  <si>
    <t>Exit Door/ID</t>
  </si>
  <si>
    <t>A - D Door (total)</t>
  </si>
  <si>
    <t>A - D Door (individual)</t>
  </si>
  <si>
    <t>Little E Door (total allowable owing to egress route)</t>
  </si>
  <si>
    <t xml:space="preserve">Big E Door </t>
  </si>
  <si>
    <t>Width (M)</t>
  </si>
  <si>
    <t>Z Door (individual) there are 5 available</t>
  </si>
  <si>
    <t>Foyer area</t>
  </si>
  <si>
    <t>X Door (individual) there are 5 available</t>
  </si>
  <si>
    <t>Y Door (individual) there are 6 available</t>
  </si>
  <si>
    <t xml:space="preserve">Note their location and identify the width for each (a table on the second page </t>
  </si>
  <si>
    <t>Using your floor plan, look at the emergency exits that you have available</t>
  </si>
  <si>
    <t xml:space="preserve">will help you). </t>
  </si>
  <si>
    <t xml:space="preserve">NB you may still need to consult HS as this omits travel distance calcs </t>
  </si>
  <si>
    <t>(for busy event space etc.) and does not include your free space calculations</t>
  </si>
  <si>
    <r>
      <t xml:space="preserve">This form is for all areas of the venue, using the standard </t>
    </r>
    <r>
      <rPr>
        <b/>
        <sz val="11"/>
        <color theme="1"/>
        <rFont val="Arial"/>
        <family val="2"/>
      </rPr>
      <t>2.5 mins</t>
    </r>
    <r>
      <rPr>
        <sz val="11"/>
        <color theme="1"/>
        <rFont val="Arial"/>
        <family val="2"/>
      </rPr>
      <t xml:space="preserve"> evac time</t>
    </r>
  </si>
  <si>
    <t>4.0 Free Space Capacity Advice</t>
  </si>
  <si>
    <t xml:space="preserve">Capacity based on Free Space (Occupant) </t>
  </si>
  <si>
    <t>Room Use</t>
  </si>
  <si>
    <t>Occupant Load factor (m² per person)</t>
  </si>
  <si>
    <t xml:space="preserve">Area for standing </t>
  </si>
  <si>
    <t>Exhibition area, Queuing area</t>
  </si>
  <si>
    <t>Conference room, Dining area</t>
  </si>
  <si>
    <t xml:space="preserve">*1.0 to 1.5 </t>
  </si>
  <si>
    <t>*dependent upon the amount of seating and tables to be provided</t>
  </si>
  <si>
    <r>
      <t>(a)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Elderly,</t>
    </r>
  </si>
  <si>
    <r>
      <t>(b)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 xml:space="preserve">Disabled/wheelchair users, </t>
    </r>
  </si>
  <si>
    <r>
      <t>(c)</t>
    </r>
    <r>
      <rPr>
        <sz val="7"/>
        <color theme="1"/>
        <rFont val="Times New Roman"/>
        <family val="1"/>
      </rPr>
      <t xml:space="preserve">   </t>
    </r>
    <r>
      <rPr>
        <sz val="11"/>
        <color theme="1"/>
        <rFont val="Arial"/>
        <family val="2"/>
      </rPr>
      <t xml:space="preserve">Visitors in special clothing or costumes, </t>
    </r>
  </si>
  <si>
    <r>
      <t>(d)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Arial"/>
        <family val="2"/>
      </rPr>
      <t>Family events - young children, prams (which take up more space), pregnant females.</t>
    </r>
  </si>
  <si>
    <t>Free Space (Occupant) Capacity is determined by:</t>
  </si>
  <si>
    <t>Hall/Room Space minus Stand Space = Free Space</t>
  </si>
  <si>
    <r>
      <t>Hall/Room Space</t>
    </r>
    <r>
      <rPr>
        <sz val="11"/>
        <color theme="1"/>
        <rFont val="Arial"/>
        <family val="2"/>
      </rPr>
      <t xml:space="preserve"> is the total area of the event space taken where visitors are expected to access (licensed area).</t>
    </r>
  </si>
  <si>
    <t>This section provides some information relating to how to calculate your free space:</t>
  </si>
  <si>
    <r>
      <t xml:space="preserve">Capacity calculations should be made based on two criteria – </t>
    </r>
    <r>
      <rPr>
        <b/>
        <sz val="11"/>
        <color theme="1"/>
        <rFont val="Arial"/>
        <family val="2"/>
      </rPr>
      <t>Free Space Capacity</t>
    </r>
    <r>
      <rPr>
        <sz val="11"/>
        <color theme="1"/>
        <rFont val="Arial"/>
        <family val="2"/>
      </rPr>
      <t xml:space="preserve"> and </t>
    </r>
    <r>
      <rPr>
        <b/>
        <sz val="11"/>
        <color theme="1"/>
        <rFont val="Arial"/>
        <family val="2"/>
      </rPr>
      <t>Fire Exit Capacity</t>
    </r>
    <r>
      <rPr>
        <sz val="11"/>
        <color theme="1"/>
        <rFont val="Arial"/>
        <family val="2"/>
      </rPr>
      <t xml:space="preserve">.  </t>
    </r>
  </si>
  <si>
    <t xml:space="preserve">The lowest figure from both calculations should then be used to determine maximum capacity for that area/event. </t>
  </si>
  <si>
    <t xml:space="preserve">The occupant capacity is the number of people occupying the venue (or area within the venue).  </t>
  </si>
  <si>
    <t>Consideration must always be made to the type and nature of the expected audience</t>
  </si>
  <si>
    <r>
      <t>Stand Space</t>
    </r>
    <r>
      <rPr>
        <sz val="11"/>
        <color theme="1"/>
        <rFont val="Arial"/>
        <family val="2"/>
      </rPr>
      <t xml:space="preserve"> is the total area of used event space within the licensed area. Any other furnished areas </t>
    </r>
  </si>
  <si>
    <t xml:space="preserve">                                 (i.e. catering tables and chairs) should also be included within this calculation.</t>
  </si>
  <si>
    <r>
      <t xml:space="preserve">Free Space </t>
    </r>
    <r>
      <rPr>
        <sz val="11"/>
        <color theme="1"/>
        <rFont val="Arial"/>
        <family val="2"/>
      </rPr>
      <t xml:space="preserve">is the difference between the above two figures (m²) and would generally comprise of aisle space </t>
    </r>
  </si>
  <si>
    <t xml:space="preserve">                                and any other unoccupied/unused areas.</t>
  </si>
  <si>
    <r>
      <t xml:space="preserve">This form is for all areas of the venue, using the standard </t>
    </r>
    <r>
      <rPr>
        <b/>
        <sz val="11"/>
        <color theme="1"/>
        <rFont val="Arial"/>
        <family val="2"/>
      </rPr>
      <t>5 mins</t>
    </r>
    <r>
      <rPr>
        <sz val="11"/>
        <color theme="1"/>
        <rFont val="Arial"/>
        <family val="2"/>
      </rPr>
      <t xml:space="preserve"> evac time</t>
    </r>
  </si>
  <si>
    <t>For further support, contact 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</si>
</sst>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7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FBFBF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/>
    <xf numFmtId="0" fontId="6" fillId="3" borderId="0" xfId="0" applyFont="1" applyFill="1" applyProtection="1">
      <protection locked="0"/>
    </xf>
    <xf numFmtId="164" fontId="7" fillId="0" borderId="0" xfId="0" applyNumberFormat="1" applyFont="1"/>
    <xf numFmtId="0" fontId="2" fillId="0" borderId="0" xfId="0" applyFont="1" applyAlignment="1">
      <alignment horizontal="right"/>
    </xf>
    <xf numFmtId="3" fontId="7" fillId="2" borderId="0" xfId="1" applyNumberFormat="1" applyFont="1"/>
    <xf numFmtId="0" fontId="8" fillId="0" borderId="0" xfId="0" applyFont="1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4" borderId="1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0" xfId="0" applyFont="1" applyAlignment="1">
      <alignment horizontal="left" vertical="center" indent="8"/>
    </xf>
    <xf numFmtId="0" fontId="2" fillId="0" borderId="0" xfId="0" applyFont="1" applyAlignment="1">
      <alignment horizontal="left" vertical="center" indent="5"/>
    </xf>
    <xf numFmtId="0" fontId="6" fillId="0" borderId="4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3" borderId="0" xfId="0" applyFont="1" applyFill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12"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427099</xdr:colOff>
      <xdr:row>0</xdr:row>
      <xdr:rowOff>152400</xdr:rowOff>
    </xdr:from>
    <xdr:to>
      <xdr:col>5</xdr:col>
      <xdr:colOff>1819007</xdr:colOff>
      <xdr:row>9</xdr:row>
      <xdr:rowOff>17930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CDE486A-1162-4094-9F3E-7D1615BE78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98981" y="152400"/>
          <a:ext cx="1391908" cy="174811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3" displayName="Table13" ref="B14:C31" totalsRowShown="0" headerRowDxfId="11" dataDxfId="10">
  <tableColumns count="2">
    <tableColumn id="1" xr3:uid="{00000000-0010-0000-0000-000001000000}" name="Location" dataDxfId="9"/>
    <tableColumn id="2" xr3:uid="{00000000-0010-0000-0000-000002000000}" name="Exit Width" dataDxfId="8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32" displayName="Table132" ref="B14:C30" totalsRowShown="0" headerRowDxfId="7" dataDxfId="6">
  <tableColumns count="2">
    <tableColumn id="1" xr3:uid="{00000000-0010-0000-0200-000001000000}" name="Location" dataDxfId="5"/>
    <tableColumn id="2" xr3:uid="{00000000-0010-0000-0200-000002000000}" name="Exit Width" dataDxfId="4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3000000}" name="Table37" displayName="Table37" ref="B49:C57" totalsRowShown="0" headerRowDxfId="3" dataDxfId="2">
  <tableColumns count="2">
    <tableColumn id="1" xr3:uid="{00000000-0010-0000-0300-000001000000}" name="Exit Door/ID" dataDxfId="1"/>
    <tableColumn id="2" xr3:uid="{00000000-0010-0000-0300-000002000000}" name="Width (M)" dataDxfId="0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59"/>
  <sheetViews>
    <sheetView showGridLines="0" tabSelected="1" showRuler="0" view="pageLayout" zoomScale="85" zoomScaleNormal="100" zoomScaleSheetLayoutView="100" zoomScalePageLayoutView="85" workbookViewId="0">
      <selection activeCell="B21" sqref="B21"/>
    </sheetView>
  </sheetViews>
  <sheetFormatPr defaultColWidth="9.140625" defaultRowHeight="14.25" x14ac:dyDescent="0.2"/>
  <cols>
    <col min="1" max="1" width="4.140625" style="5" customWidth="1"/>
    <col min="2" max="2" width="39.85546875" style="5" customWidth="1"/>
    <col min="3" max="3" width="17.42578125" style="5" customWidth="1"/>
    <col min="4" max="4" width="10.85546875" style="5" customWidth="1"/>
    <col min="5" max="5" width="14" style="5" customWidth="1"/>
    <col min="6" max="6" width="36" style="5" customWidth="1"/>
    <col min="7" max="7" width="30.28515625" style="5" customWidth="1"/>
    <col min="8" max="8" width="1.85546875" style="5" customWidth="1"/>
    <col min="9" max="9" width="47.7109375" style="5" bestFit="1" customWidth="1"/>
    <col min="10" max="10" width="36.140625" style="5" bestFit="1" customWidth="1"/>
    <col min="11" max="11" width="17.140625" style="5" customWidth="1"/>
    <col min="12" max="13" width="9.140625" style="5"/>
    <col min="14" max="15" width="9.140625" style="5" customWidth="1"/>
    <col min="16" max="16384" width="9.140625" style="5"/>
  </cols>
  <sheetData>
    <row r="2" spans="2:11" ht="26.25" x14ac:dyDescent="0.4">
      <c r="B2" s="4"/>
      <c r="F2" s="7"/>
    </row>
    <row r="4" spans="2:11" ht="18" x14ac:dyDescent="0.25">
      <c r="B4" s="5" t="s">
        <v>30</v>
      </c>
      <c r="I4" s="3" t="s">
        <v>31</v>
      </c>
    </row>
    <row r="6" spans="2:11" ht="18" x14ac:dyDescent="0.25">
      <c r="B6" s="3" t="s">
        <v>2</v>
      </c>
      <c r="H6" s="5" t="s">
        <v>13</v>
      </c>
      <c r="I6" s="5" t="s">
        <v>47</v>
      </c>
    </row>
    <row r="7" spans="2:11" ht="18" x14ac:dyDescent="0.25">
      <c r="B7" s="3"/>
      <c r="I7" s="16" t="s">
        <v>48</v>
      </c>
    </row>
    <row r="8" spans="2:11" ht="15" x14ac:dyDescent="0.25">
      <c r="B8" s="5" t="s">
        <v>26</v>
      </c>
      <c r="I8" s="15" t="s">
        <v>49</v>
      </c>
      <c r="J8"/>
    </row>
    <row r="9" spans="2:11" ht="15" x14ac:dyDescent="0.25">
      <c r="B9" s="5" t="s">
        <v>25</v>
      </c>
      <c r="J9"/>
      <c r="K9" s="5" t="s">
        <v>13</v>
      </c>
    </row>
    <row r="10" spans="2:11" ht="15" x14ac:dyDescent="0.25">
      <c r="B10" s="5" t="s">
        <v>27</v>
      </c>
      <c r="I10" s="15" t="s">
        <v>32</v>
      </c>
      <c r="J10"/>
    </row>
    <row r="11" spans="2:11" ht="15.75" thickBot="1" x14ac:dyDescent="0.3">
      <c r="B11" s="1" t="s">
        <v>28</v>
      </c>
      <c r="F11" s="26" t="s">
        <v>57</v>
      </c>
      <c r="I11" s="16" t="s">
        <v>50</v>
      </c>
      <c r="J11"/>
    </row>
    <row r="12" spans="2:11" ht="20.25" customHeight="1" thickBot="1" x14ac:dyDescent="0.3">
      <c r="B12" s="1" t="s">
        <v>29</v>
      </c>
      <c r="I12" s="17" t="s">
        <v>33</v>
      </c>
      <c r="J12" s="18" t="s">
        <v>34</v>
      </c>
    </row>
    <row r="13" spans="2:11" ht="15" thickBot="1" x14ac:dyDescent="0.25">
      <c r="I13" s="19" t="s">
        <v>35</v>
      </c>
      <c r="J13" s="20">
        <v>0.3</v>
      </c>
    </row>
    <row r="14" spans="2:11" ht="18.75" thickBot="1" x14ac:dyDescent="0.3">
      <c r="B14" s="6" t="s">
        <v>0</v>
      </c>
      <c r="C14" s="6" t="s">
        <v>1</v>
      </c>
      <c r="F14" s="3" t="s">
        <v>12</v>
      </c>
      <c r="I14" s="19" t="s">
        <v>36</v>
      </c>
      <c r="J14" s="20">
        <v>0.5</v>
      </c>
    </row>
    <row r="15" spans="2:11" ht="15" thickBot="1" x14ac:dyDescent="0.25">
      <c r="B15" s="8"/>
      <c r="C15" s="8"/>
      <c r="F15" s="5" t="s">
        <v>3</v>
      </c>
      <c r="I15" s="19" t="s">
        <v>37</v>
      </c>
      <c r="J15" s="23" t="s">
        <v>38</v>
      </c>
    </row>
    <row r="16" spans="2:11" ht="15" customHeight="1" thickBot="1" x14ac:dyDescent="0.25">
      <c r="B16" s="8"/>
      <c r="C16" s="8"/>
      <c r="F16" s="29"/>
      <c r="I16" s="27" t="s">
        <v>39</v>
      </c>
      <c r="J16" s="28"/>
    </row>
    <row r="17" spans="2:10" ht="15" x14ac:dyDescent="0.25">
      <c r="B17" s="8"/>
      <c r="C17" s="8"/>
      <c r="F17" s="29"/>
      <c r="I17" s="16"/>
      <c r="J17"/>
    </row>
    <row r="18" spans="2:10" ht="15" x14ac:dyDescent="0.25">
      <c r="B18" s="8"/>
      <c r="C18" s="8"/>
      <c r="E18" s="5" t="s">
        <v>4</v>
      </c>
      <c r="I18" s="16" t="s">
        <v>51</v>
      </c>
      <c r="J18"/>
    </row>
    <row r="19" spans="2:10" ht="15" x14ac:dyDescent="0.25">
      <c r="B19" s="8"/>
      <c r="C19" s="8"/>
      <c r="E19" s="5" t="s">
        <v>5</v>
      </c>
      <c r="I19" s="21" t="s">
        <v>40</v>
      </c>
      <c r="J19"/>
    </row>
    <row r="20" spans="2:10" ht="15" x14ac:dyDescent="0.25">
      <c r="B20" s="8"/>
      <c r="C20" s="8"/>
      <c r="E20" s="5" t="s">
        <v>6</v>
      </c>
      <c r="I20" s="21" t="s">
        <v>41</v>
      </c>
      <c r="J20"/>
    </row>
    <row r="21" spans="2:10" ht="15" x14ac:dyDescent="0.25">
      <c r="B21" s="8"/>
      <c r="C21" s="8"/>
      <c r="E21" s="5" t="s">
        <v>7</v>
      </c>
      <c r="I21" s="21" t="s">
        <v>42</v>
      </c>
      <c r="J21"/>
    </row>
    <row r="22" spans="2:10" ht="15" x14ac:dyDescent="0.25">
      <c r="B22" s="8"/>
      <c r="C22" s="8"/>
      <c r="I22" s="21" t="s">
        <v>43</v>
      </c>
      <c r="J22"/>
    </row>
    <row r="23" spans="2:10" ht="15" x14ac:dyDescent="0.25">
      <c r="B23" s="8"/>
      <c r="C23" s="8"/>
      <c r="J23"/>
    </row>
    <row r="24" spans="2:10" ht="15" x14ac:dyDescent="0.25">
      <c r="B24" s="8"/>
      <c r="C24" s="8"/>
      <c r="I24" s="16" t="s">
        <v>44</v>
      </c>
      <c r="J24"/>
    </row>
    <row r="25" spans="2:10" ht="15" x14ac:dyDescent="0.25">
      <c r="B25" s="8"/>
      <c r="C25" s="8"/>
      <c r="E25" s="12" t="s">
        <v>10</v>
      </c>
      <c r="F25" s="13">
        <f>SUM(82*E34*2.5)</f>
        <v>0</v>
      </c>
      <c r="G25" s="14" t="s">
        <v>8</v>
      </c>
      <c r="I25" s="22" t="s">
        <v>45</v>
      </c>
      <c r="J25"/>
    </row>
    <row r="26" spans="2:10" ht="15" x14ac:dyDescent="0.25">
      <c r="B26" s="8"/>
      <c r="C26" s="8"/>
      <c r="E26" s="12" t="s">
        <v>11</v>
      </c>
      <c r="F26" s="13">
        <f>E41</f>
        <v>0</v>
      </c>
      <c r="G26" s="14" t="s">
        <v>9</v>
      </c>
      <c r="J26"/>
    </row>
    <row r="27" spans="2:10" ht="15" x14ac:dyDescent="0.25">
      <c r="B27" s="8"/>
      <c r="C27" s="8"/>
      <c r="I27" s="22" t="s">
        <v>46</v>
      </c>
      <c r="J27"/>
    </row>
    <row r="28" spans="2:10" ht="15.75" x14ac:dyDescent="0.25">
      <c r="B28" s="8"/>
      <c r="C28" s="8"/>
      <c r="F28" s="2" t="str">
        <f>IF(F26&lt;F25, "Total 2 is the maximum capacity", "Total 1 is the maximum Capacity")</f>
        <v>Total 1 is the maximum Capacity</v>
      </c>
      <c r="I28" s="22" t="s">
        <v>52</v>
      </c>
      <c r="J28"/>
    </row>
    <row r="29" spans="2:10" ht="19.5" customHeight="1" x14ac:dyDescent="0.2">
      <c r="B29" s="8"/>
      <c r="C29" s="8"/>
      <c r="I29" s="24" t="s">
        <v>53</v>
      </c>
    </row>
    <row r="30" spans="2:10" ht="15" x14ac:dyDescent="0.2">
      <c r="B30" s="8"/>
      <c r="C30" s="8"/>
      <c r="I30" s="22" t="s">
        <v>54</v>
      </c>
    </row>
    <row r="31" spans="2:10" x14ac:dyDescent="0.2">
      <c r="B31" s="8"/>
      <c r="C31" s="8"/>
      <c r="I31" s="5" t="s">
        <v>55</v>
      </c>
    </row>
    <row r="32" spans="2:10" x14ac:dyDescent="0.2">
      <c r="E32" s="9"/>
      <c r="F32" s="9"/>
      <c r="G32" s="9"/>
    </row>
    <row r="33" spans="2:7" ht="28.5" customHeight="1" x14ac:dyDescent="0.2">
      <c r="E33" s="9">
        <f>SUM(Table13[Exit Width])</f>
        <v>0</v>
      </c>
      <c r="F33" s="9"/>
      <c r="G33" s="9"/>
    </row>
    <row r="34" spans="2:7" ht="18" x14ac:dyDescent="0.25">
      <c r="B34" s="3"/>
      <c r="E34" s="9">
        <f>E33-F16</f>
        <v>0</v>
      </c>
      <c r="F34" s="9"/>
      <c r="G34" s="9"/>
    </row>
    <row r="35" spans="2:7" x14ac:dyDescent="0.2">
      <c r="E35" s="9"/>
      <c r="F35" s="9"/>
      <c r="G35" s="9"/>
    </row>
    <row r="36" spans="2:7" x14ac:dyDescent="0.2">
      <c r="B36" s="6"/>
      <c r="C36" s="6"/>
      <c r="E36" s="9"/>
    </row>
    <row r="37" spans="2:7" ht="15" x14ac:dyDescent="0.25">
      <c r="B37" s="25"/>
      <c r="C37" s="6"/>
      <c r="E37" s="9"/>
    </row>
    <row r="38" spans="2:7" x14ac:dyDescent="0.2">
      <c r="B38" s="7"/>
      <c r="C38" s="6"/>
      <c r="E38" s="11">
        <f>E34</f>
        <v>0</v>
      </c>
    </row>
    <row r="39" spans="2:7" x14ac:dyDescent="0.2">
      <c r="B39" s="7"/>
      <c r="C39" s="6"/>
      <c r="E39" s="11">
        <f>E38/5</f>
        <v>0</v>
      </c>
    </row>
    <row r="40" spans="2:7" x14ac:dyDescent="0.2">
      <c r="B40" s="7"/>
      <c r="C40" s="6"/>
      <c r="E40" s="9"/>
    </row>
    <row r="41" spans="2:7" ht="18" customHeight="1" x14ac:dyDescent="0.2">
      <c r="B41" s="7"/>
      <c r="C41" s="6"/>
      <c r="E41" s="9">
        <f>E39*1000</f>
        <v>0</v>
      </c>
    </row>
    <row r="42" spans="2:7" ht="28.5" customHeight="1" x14ac:dyDescent="0.2">
      <c r="B42" s="7"/>
      <c r="C42" s="6"/>
    </row>
    <row r="43" spans="2:7" x14ac:dyDescent="0.2">
      <c r="B43" s="7"/>
      <c r="C43" s="6"/>
    </row>
    <row r="44" spans="2:7" x14ac:dyDescent="0.2">
      <c r="B44" s="7"/>
      <c r="C44" s="6"/>
    </row>
    <row r="45" spans="2:7" x14ac:dyDescent="0.2">
      <c r="B45" s="7"/>
      <c r="C45" s="6"/>
    </row>
    <row r="46" spans="2:7" ht="15" x14ac:dyDescent="0.25">
      <c r="B46" s="25"/>
      <c r="C46" s="6"/>
    </row>
    <row r="47" spans="2:7" x14ac:dyDescent="0.2">
      <c r="B47" s="7"/>
      <c r="C47" s="6"/>
    </row>
    <row r="48" spans="2:7" x14ac:dyDescent="0.2">
      <c r="B48" s="7"/>
      <c r="C48" s="6"/>
    </row>
    <row r="49" spans="1:3" x14ac:dyDescent="0.2">
      <c r="B49" s="7"/>
      <c r="C49" s="6"/>
    </row>
    <row r="50" spans="1:3" x14ac:dyDescent="0.2">
      <c r="B50" s="7"/>
      <c r="C50" s="6"/>
    </row>
    <row r="59" spans="1:3" x14ac:dyDescent="0.2">
      <c r="A59" s="5" t="s">
        <v>13</v>
      </c>
    </row>
  </sheetData>
  <sheetProtection algorithmName="SHA-512" hashValue="XEsqQdYxEKzUFigH2gSs53IKxiiLtiWoRI3SK1dR+eZCx2uyw4AC47xrfdDx6Qm+hT16xOHcXREgqafTrpC2MQ==" saltValue="qFjvGqM69HICJ3eKYrdMXA==" spinCount="100000" sheet="1" selectLockedCells="1"/>
  <mergeCells count="2">
    <mergeCell ref="I16:J16"/>
    <mergeCell ref="F16:F17"/>
  </mergeCells>
  <conditionalFormatting sqref="F25:F26">
    <cfRule type="colorScale" priority="1">
      <colorScale>
        <cfvo type="min"/>
        <cfvo type="max"/>
        <color theme="9"/>
        <color theme="5"/>
      </colorScale>
    </cfRule>
  </conditionalFormatting>
  <pageMargins left="0.7" right="0.7" top="0.75" bottom="0.75" header="0.3" footer="0.3"/>
  <pageSetup paperSize="9" scale="85" orientation="landscape" horizontalDpi="4294967294" r:id="rId1"/>
  <headerFooter>
    <oddHeader xml:space="preserve">&amp;C&amp;"Arial,Bold"&amp;22Capacity Assessment Form (Normal Conditions)&amp;"-,Regular"&amp;11
</oddHead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9"/>
  <sheetViews>
    <sheetView showGridLines="0" showRowColHeaders="0" showRuler="0" view="pageLayout" zoomScale="85" zoomScaleNormal="100" zoomScaleSheetLayoutView="100" zoomScalePageLayoutView="85" workbookViewId="0">
      <selection activeCell="B15" sqref="B15"/>
    </sheetView>
  </sheetViews>
  <sheetFormatPr defaultColWidth="9.140625" defaultRowHeight="14.25" x14ac:dyDescent="0.2"/>
  <cols>
    <col min="1" max="1" width="4.140625" style="5" customWidth="1"/>
    <col min="2" max="2" width="39.85546875" style="5" customWidth="1"/>
    <col min="3" max="3" width="17.42578125" style="5" customWidth="1"/>
    <col min="4" max="4" width="10.85546875" style="5" customWidth="1"/>
    <col min="5" max="5" width="14.140625" style="5" customWidth="1"/>
    <col min="6" max="6" width="10.85546875" style="5" customWidth="1"/>
    <col min="7" max="7" width="47.7109375" style="5" customWidth="1"/>
    <col min="8" max="8" width="36.140625" style="5" bestFit="1" customWidth="1"/>
    <col min="9" max="9" width="17.140625" style="5" customWidth="1"/>
    <col min="10" max="11" width="9.140625" style="5"/>
    <col min="12" max="13" width="9.140625" style="5" customWidth="1"/>
    <col min="14" max="16384" width="9.140625" style="5"/>
  </cols>
  <sheetData>
    <row r="2" spans="2:9" ht="26.25" x14ac:dyDescent="0.4">
      <c r="B2" s="4"/>
    </row>
    <row r="4" spans="2:9" ht="18" x14ac:dyDescent="0.25">
      <c r="B4" s="5" t="s">
        <v>56</v>
      </c>
      <c r="G4" s="3" t="s">
        <v>31</v>
      </c>
    </row>
    <row r="6" spans="2:9" ht="18" x14ac:dyDescent="0.25">
      <c r="B6" s="3" t="s">
        <v>2</v>
      </c>
      <c r="F6" s="5" t="s">
        <v>13</v>
      </c>
      <c r="G6" s="5" t="s">
        <v>47</v>
      </c>
    </row>
    <row r="7" spans="2:9" ht="18" x14ac:dyDescent="0.25">
      <c r="B7" s="3"/>
      <c r="G7" s="16" t="s">
        <v>48</v>
      </c>
    </row>
    <row r="8" spans="2:9" ht="15" x14ac:dyDescent="0.25">
      <c r="B8" s="5" t="s">
        <v>26</v>
      </c>
      <c r="G8" s="15" t="s">
        <v>49</v>
      </c>
      <c r="H8"/>
    </row>
    <row r="9" spans="2:9" ht="15" x14ac:dyDescent="0.25">
      <c r="B9" s="5" t="s">
        <v>25</v>
      </c>
      <c r="H9"/>
      <c r="I9" s="5" t="s">
        <v>13</v>
      </c>
    </row>
    <row r="10" spans="2:9" ht="15" x14ac:dyDescent="0.25">
      <c r="B10" s="5" t="s">
        <v>27</v>
      </c>
      <c r="G10" s="15" t="s">
        <v>32</v>
      </c>
      <c r="H10"/>
    </row>
    <row r="11" spans="2:9" ht="15.75" thickBot="1" x14ac:dyDescent="0.3">
      <c r="B11" s="1" t="s">
        <v>28</v>
      </c>
      <c r="G11" s="16" t="s">
        <v>50</v>
      </c>
      <c r="H11"/>
    </row>
    <row r="12" spans="2:9" ht="22.5" customHeight="1" thickBot="1" x14ac:dyDescent="0.3">
      <c r="B12" s="1" t="s">
        <v>29</v>
      </c>
      <c r="G12" s="17" t="s">
        <v>33</v>
      </c>
      <c r="H12" s="18" t="s">
        <v>34</v>
      </c>
    </row>
    <row r="13" spans="2:9" ht="15" thickBot="1" x14ac:dyDescent="0.25">
      <c r="G13" s="19" t="s">
        <v>35</v>
      </c>
      <c r="H13" s="20">
        <v>0.3</v>
      </c>
    </row>
    <row r="14" spans="2:9" ht="15" thickBot="1" x14ac:dyDescent="0.25">
      <c r="B14" s="6" t="s">
        <v>0</v>
      </c>
      <c r="C14" s="6" t="s">
        <v>1</v>
      </c>
      <c r="G14" s="19" t="s">
        <v>36</v>
      </c>
      <c r="H14" s="20">
        <v>0.5</v>
      </c>
    </row>
    <row r="15" spans="2:9" ht="15" thickBot="1" x14ac:dyDescent="0.25">
      <c r="B15" s="8"/>
      <c r="C15" s="8"/>
      <c r="G15" s="19" t="s">
        <v>37</v>
      </c>
      <c r="H15" s="23" t="s">
        <v>38</v>
      </c>
    </row>
    <row r="16" spans="2:9" ht="15" customHeight="1" thickBot="1" x14ac:dyDescent="0.25">
      <c r="B16" s="8"/>
      <c r="C16" s="8"/>
      <c r="G16" s="27" t="s">
        <v>39</v>
      </c>
      <c r="H16" s="28"/>
    </row>
    <row r="17" spans="2:8" ht="15" x14ac:dyDescent="0.25">
      <c r="B17" s="8"/>
      <c r="C17" s="8"/>
      <c r="G17" s="16"/>
      <c r="H17"/>
    </row>
    <row r="18" spans="2:8" ht="15" x14ac:dyDescent="0.25">
      <c r="B18" s="8"/>
      <c r="C18" s="8"/>
      <c r="G18" s="16" t="s">
        <v>51</v>
      </c>
      <c r="H18"/>
    </row>
    <row r="19" spans="2:8" ht="15" x14ac:dyDescent="0.25">
      <c r="B19" s="8"/>
      <c r="C19" s="8"/>
      <c r="G19" s="21" t="s">
        <v>40</v>
      </c>
      <c r="H19"/>
    </row>
    <row r="20" spans="2:8" ht="15" x14ac:dyDescent="0.25">
      <c r="B20" s="8"/>
      <c r="C20" s="8"/>
      <c r="G20" s="21" t="s">
        <v>41</v>
      </c>
      <c r="H20"/>
    </row>
    <row r="21" spans="2:8" ht="15" x14ac:dyDescent="0.25">
      <c r="B21" s="8"/>
      <c r="C21" s="8"/>
      <c r="G21" s="21" t="s">
        <v>42</v>
      </c>
      <c r="H21"/>
    </row>
    <row r="22" spans="2:8" ht="15" x14ac:dyDescent="0.25">
      <c r="B22" s="8"/>
      <c r="C22" s="8"/>
      <c r="G22" s="21" t="s">
        <v>43</v>
      </c>
      <c r="H22"/>
    </row>
    <row r="23" spans="2:8" ht="15" x14ac:dyDescent="0.25">
      <c r="B23" s="8"/>
      <c r="C23" s="8"/>
      <c r="H23"/>
    </row>
    <row r="24" spans="2:8" ht="15" x14ac:dyDescent="0.25">
      <c r="B24" s="8"/>
      <c r="C24" s="8"/>
      <c r="G24" s="16" t="s">
        <v>44</v>
      </c>
      <c r="H24"/>
    </row>
    <row r="25" spans="2:8" ht="15" x14ac:dyDescent="0.25">
      <c r="B25" s="8"/>
      <c r="C25" s="8"/>
      <c r="G25" s="22" t="s">
        <v>45</v>
      </c>
      <c r="H25"/>
    </row>
    <row r="26" spans="2:8" ht="15" x14ac:dyDescent="0.25">
      <c r="B26" s="8"/>
      <c r="C26" s="8"/>
      <c r="G26" s="22" t="s">
        <v>46</v>
      </c>
      <c r="H26"/>
    </row>
    <row r="27" spans="2:8" ht="15" x14ac:dyDescent="0.25">
      <c r="B27" s="8"/>
      <c r="C27" s="8"/>
      <c r="G27" s="22" t="s">
        <v>52</v>
      </c>
      <c r="H27"/>
    </row>
    <row r="28" spans="2:8" ht="15" x14ac:dyDescent="0.25">
      <c r="B28" s="8"/>
      <c r="C28" s="8"/>
      <c r="G28" s="24" t="s">
        <v>53</v>
      </c>
      <c r="H28"/>
    </row>
    <row r="29" spans="2:8" ht="16.5" customHeight="1" x14ac:dyDescent="0.2">
      <c r="B29" s="8"/>
      <c r="C29" s="8"/>
      <c r="G29" s="22" t="s">
        <v>54</v>
      </c>
    </row>
    <row r="30" spans="2:8" x14ac:dyDescent="0.2">
      <c r="B30" s="8"/>
      <c r="C30" s="8"/>
      <c r="G30" s="5" t="s">
        <v>55</v>
      </c>
    </row>
    <row r="32" spans="2:8" x14ac:dyDescent="0.2">
      <c r="E32" s="9"/>
    </row>
    <row r="33" spans="2:5" ht="28.5" customHeight="1" x14ac:dyDescent="0.25">
      <c r="B33" s="3" t="s">
        <v>12</v>
      </c>
      <c r="E33" s="9">
        <f>SUM(Table132[Exit Width])</f>
        <v>0</v>
      </c>
    </row>
    <row r="34" spans="2:5" x14ac:dyDescent="0.2">
      <c r="B34" s="5" t="s">
        <v>3</v>
      </c>
      <c r="C34" s="10">
        <v>0</v>
      </c>
      <c r="E34" s="9">
        <f>E33-C34</f>
        <v>0</v>
      </c>
    </row>
    <row r="35" spans="2:5" x14ac:dyDescent="0.2">
      <c r="E35" s="9"/>
    </row>
    <row r="36" spans="2:5" x14ac:dyDescent="0.2">
      <c r="B36" s="5" t="s">
        <v>4</v>
      </c>
      <c r="E36" s="9"/>
    </row>
    <row r="37" spans="2:5" x14ac:dyDescent="0.2">
      <c r="B37" s="5" t="s">
        <v>5</v>
      </c>
      <c r="E37" s="9"/>
    </row>
    <row r="38" spans="2:5" x14ac:dyDescent="0.2">
      <c r="B38" s="5" t="s">
        <v>6</v>
      </c>
      <c r="E38" s="11">
        <f>E34</f>
        <v>0</v>
      </c>
    </row>
    <row r="39" spans="2:5" x14ac:dyDescent="0.2">
      <c r="B39" s="5" t="s">
        <v>7</v>
      </c>
      <c r="E39" s="11">
        <f>E38/5</f>
        <v>0</v>
      </c>
    </row>
    <row r="40" spans="2:5" x14ac:dyDescent="0.2">
      <c r="E40" s="9"/>
    </row>
    <row r="41" spans="2:5" ht="18" customHeight="1" x14ac:dyDescent="0.2">
      <c r="E41" s="9">
        <f>E39*1000</f>
        <v>0</v>
      </c>
    </row>
    <row r="42" spans="2:5" ht="16.5" customHeight="1" x14ac:dyDescent="0.25">
      <c r="B42" s="12" t="s">
        <v>10</v>
      </c>
      <c r="C42" s="13">
        <f>SUM(82*E34*5)</f>
        <v>0</v>
      </c>
    </row>
    <row r="43" spans="2:5" ht="15" x14ac:dyDescent="0.25">
      <c r="B43" s="12" t="s">
        <v>11</v>
      </c>
      <c r="C43" s="13">
        <f>E41</f>
        <v>0</v>
      </c>
      <c r="D43" s="14" t="s">
        <v>8</v>
      </c>
    </row>
    <row r="44" spans="2:5" x14ac:dyDescent="0.2">
      <c r="D44" s="14" t="s">
        <v>9</v>
      </c>
    </row>
    <row r="45" spans="2:5" ht="15.75" x14ac:dyDescent="0.25">
      <c r="C45" s="2" t="str">
        <f>IF(C43&lt;C42, "Total 2 is the maximum capacity", "Total 1 is the maximum Capacity")</f>
        <v>Total 1 is the maximum Capacity</v>
      </c>
    </row>
    <row r="47" spans="2:5" ht="18" x14ac:dyDescent="0.25">
      <c r="B47" s="3" t="s">
        <v>14</v>
      </c>
    </row>
    <row r="49" spans="1:3" x14ac:dyDescent="0.2">
      <c r="B49" s="6" t="s">
        <v>15</v>
      </c>
      <c r="C49" s="6" t="s">
        <v>20</v>
      </c>
    </row>
    <row r="50" spans="1:3" x14ac:dyDescent="0.2">
      <c r="B50" s="7" t="s">
        <v>16</v>
      </c>
      <c r="C50" s="6">
        <v>5.6</v>
      </c>
    </row>
    <row r="51" spans="1:3" x14ac:dyDescent="0.2">
      <c r="B51" s="7" t="s">
        <v>17</v>
      </c>
      <c r="C51" s="6">
        <v>1.4</v>
      </c>
    </row>
    <row r="52" spans="1:3" x14ac:dyDescent="0.2">
      <c r="B52" s="7" t="s">
        <v>18</v>
      </c>
      <c r="C52" s="6">
        <v>2.5</v>
      </c>
    </row>
    <row r="53" spans="1:3" x14ac:dyDescent="0.2">
      <c r="B53" s="7" t="s">
        <v>19</v>
      </c>
      <c r="C53" s="6">
        <v>6</v>
      </c>
    </row>
    <row r="54" spans="1:3" x14ac:dyDescent="0.2">
      <c r="B54" s="7" t="s">
        <v>23</v>
      </c>
      <c r="C54" s="6">
        <v>1.4</v>
      </c>
    </row>
    <row r="55" spans="1:3" x14ac:dyDescent="0.2">
      <c r="B55" s="7" t="s">
        <v>24</v>
      </c>
      <c r="C55" s="6">
        <v>1.4</v>
      </c>
    </row>
    <row r="56" spans="1:3" x14ac:dyDescent="0.2">
      <c r="B56" s="7" t="s">
        <v>21</v>
      </c>
      <c r="C56" s="6">
        <v>1.4</v>
      </c>
    </row>
    <row r="57" spans="1:3" x14ac:dyDescent="0.2">
      <c r="B57" s="7" t="s">
        <v>22</v>
      </c>
      <c r="C57" s="6">
        <v>7.3</v>
      </c>
    </row>
    <row r="59" spans="1:3" x14ac:dyDescent="0.2">
      <c r="A59" s="5" t="s">
        <v>13</v>
      </c>
    </row>
  </sheetData>
  <sheetProtection algorithmName="SHA-512" hashValue="9Pul12OXQpqkQUblKqeQLfbELepEC70e6VWr5vrKK4kaDO1nyntoPpDe+dWmOuj6CmduSMq/mVInGLiHugIKzA==" saltValue="LRA0KiiH1cZg9SZRyuoHug==" spinCount="100000" sheet="1" objects="1" scenarios="1" selectLockedCells="1"/>
  <mergeCells count="1">
    <mergeCell ref="G16:H16"/>
  </mergeCells>
  <conditionalFormatting sqref="C42:C43">
    <cfRule type="colorScale" priority="1">
      <colorScale>
        <cfvo type="min"/>
        <cfvo type="max"/>
        <color theme="9"/>
        <color theme="5"/>
      </colorScale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4" r:id="rId1"/>
  <headerFooter>
    <oddHeader>&amp;C&amp;"Arial,Bold"&amp;22Capacity Assessment Form (Concert mode)</oddHead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Normal Conditions</vt:lpstr>
      <vt:lpstr>Concert Condition 5Mins</vt:lpstr>
    </vt:vector>
  </TitlesOfParts>
  <Company>ESS Consultants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Harding</dc:creator>
  <cp:lastModifiedBy>Ben Harding</cp:lastModifiedBy>
  <dcterms:created xsi:type="dcterms:W3CDTF">2017-02-22T08:38:40Z</dcterms:created>
  <dcterms:modified xsi:type="dcterms:W3CDTF">2020-02-21T17:32:07Z</dcterms:modified>
</cp:coreProperties>
</file>